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tian\Dropbox\Andet\Privat\Handel\Den rigtige\"/>
    </mc:Choice>
  </mc:AlternateContent>
  <bookViews>
    <workbookView xWindow="0" yWindow="0" windowWidth="14370" windowHeight="8505"/>
  </bookViews>
  <sheets>
    <sheet name="The Forex Atla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3" l="1"/>
  <c r="M59" i="3"/>
  <c r="M58" i="3"/>
  <c r="M57" i="3"/>
  <c r="M56" i="3"/>
  <c r="M53" i="3"/>
  <c r="M52" i="3"/>
  <c r="M51" i="3"/>
  <c r="M50" i="3"/>
  <c r="M49" i="3"/>
  <c r="M46" i="3"/>
  <c r="M45" i="3"/>
  <c r="M44" i="3"/>
  <c r="M43" i="3"/>
  <c r="M42" i="3"/>
  <c r="M39" i="3"/>
  <c r="M38" i="3"/>
  <c r="M37" i="3"/>
  <c r="M36" i="3"/>
  <c r="M35" i="3"/>
  <c r="M21" i="3"/>
  <c r="M28" i="3"/>
  <c r="M32" i="3"/>
  <c r="M31" i="3"/>
  <c r="M30" i="3"/>
  <c r="M29" i="3"/>
  <c r="M25" i="3"/>
  <c r="M24" i="3"/>
  <c r="M23" i="3"/>
  <c r="M22" i="3"/>
  <c r="H22" i="3" l="1"/>
  <c r="H56" i="3"/>
  <c r="H49" i="3"/>
  <c r="H42" i="3"/>
  <c r="I42" i="3" s="1"/>
  <c r="J42" i="3" s="1"/>
  <c r="H35" i="3"/>
  <c r="I35" i="3" s="1"/>
  <c r="J35" i="3" s="1"/>
  <c r="H28" i="3"/>
  <c r="I28" i="3" s="1"/>
  <c r="J28" i="3" s="1"/>
  <c r="D60" i="3"/>
  <c r="D59" i="3"/>
  <c r="D58" i="3"/>
  <c r="D57" i="3"/>
  <c r="D56" i="3"/>
  <c r="D53" i="3"/>
  <c r="D52" i="3"/>
  <c r="D51" i="3"/>
  <c r="D50" i="3"/>
  <c r="D49" i="3"/>
  <c r="L60" i="3"/>
  <c r="H60" i="3"/>
  <c r="I60" i="3" s="1"/>
  <c r="J60" i="3" s="1"/>
  <c r="L59" i="3"/>
  <c r="H59" i="3"/>
  <c r="I59" i="3" s="1"/>
  <c r="J59" i="3" s="1"/>
  <c r="L58" i="3"/>
  <c r="H58" i="3"/>
  <c r="I58" i="3" s="1"/>
  <c r="J58" i="3" s="1"/>
  <c r="L57" i="3"/>
  <c r="H57" i="3"/>
  <c r="I57" i="3" s="1"/>
  <c r="J57" i="3" s="1"/>
  <c r="L56" i="3"/>
  <c r="L53" i="3"/>
  <c r="H53" i="3"/>
  <c r="I53" i="3" s="1"/>
  <c r="J53" i="3" s="1"/>
  <c r="L52" i="3"/>
  <c r="H52" i="3"/>
  <c r="I52" i="3" s="1"/>
  <c r="J52" i="3" s="1"/>
  <c r="L51" i="3"/>
  <c r="H51" i="3"/>
  <c r="I51" i="3" s="1"/>
  <c r="J51" i="3" s="1"/>
  <c r="L50" i="3"/>
  <c r="H50" i="3"/>
  <c r="I50" i="3" s="1"/>
  <c r="J50" i="3" s="1"/>
  <c r="L49" i="3"/>
  <c r="I49" i="3"/>
  <c r="J49" i="3" s="1"/>
  <c r="L46" i="3"/>
  <c r="H46" i="3"/>
  <c r="I46" i="3" s="1"/>
  <c r="J46" i="3" s="1"/>
  <c r="L45" i="3"/>
  <c r="H45" i="3"/>
  <c r="I45" i="3" s="1"/>
  <c r="J45" i="3" s="1"/>
  <c r="L44" i="3"/>
  <c r="H44" i="3"/>
  <c r="I44" i="3" s="1"/>
  <c r="J44" i="3" s="1"/>
  <c r="L43" i="3"/>
  <c r="H43" i="3"/>
  <c r="I43" i="3" s="1"/>
  <c r="J43" i="3" s="1"/>
  <c r="L42" i="3"/>
  <c r="L39" i="3"/>
  <c r="H39" i="3"/>
  <c r="I39" i="3" s="1"/>
  <c r="J39" i="3" s="1"/>
  <c r="L38" i="3"/>
  <c r="H38" i="3"/>
  <c r="I38" i="3" s="1"/>
  <c r="J38" i="3" s="1"/>
  <c r="L37" i="3"/>
  <c r="H37" i="3"/>
  <c r="I37" i="3" s="1"/>
  <c r="J37" i="3" s="1"/>
  <c r="L36" i="3"/>
  <c r="H36" i="3"/>
  <c r="I36" i="3" s="1"/>
  <c r="J36" i="3" s="1"/>
  <c r="L35" i="3"/>
  <c r="L32" i="3"/>
  <c r="H32" i="3"/>
  <c r="I32" i="3" s="1"/>
  <c r="J32" i="3" s="1"/>
  <c r="L31" i="3"/>
  <c r="H31" i="3"/>
  <c r="I31" i="3" s="1"/>
  <c r="J31" i="3" s="1"/>
  <c r="L30" i="3"/>
  <c r="H30" i="3"/>
  <c r="I30" i="3" s="1"/>
  <c r="J30" i="3" s="1"/>
  <c r="L29" i="3"/>
  <c r="H29" i="3"/>
  <c r="I29" i="3" s="1"/>
  <c r="J29" i="3" s="1"/>
  <c r="L28" i="3"/>
  <c r="D46" i="3"/>
  <c r="D45" i="3"/>
  <c r="D44" i="3"/>
  <c r="D43" i="3"/>
  <c r="D42" i="3"/>
  <c r="D39" i="3"/>
  <c r="D38" i="3"/>
  <c r="D37" i="3"/>
  <c r="D36" i="3"/>
  <c r="D35" i="3"/>
  <c r="D32" i="3"/>
  <c r="D31" i="3"/>
  <c r="D30" i="3"/>
  <c r="D29" i="3"/>
  <c r="D28" i="3"/>
  <c r="H21" i="3"/>
  <c r="D25" i="3"/>
  <c r="D24" i="3"/>
  <c r="D23" i="3"/>
  <c r="D22" i="3"/>
  <c r="D21" i="3"/>
  <c r="I56" i="3" l="1"/>
  <c r="J56" i="3" s="1"/>
  <c r="B21" i="3"/>
  <c r="E21" i="3" s="1"/>
  <c r="B22" i="3" l="1"/>
  <c r="E22" i="3" s="1"/>
  <c r="C21" i="3"/>
  <c r="B23" i="3" l="1"/>
  <c r="C22" i="3"/>
  <c r="E23" i="3" l="1"/>
  <c r="B24" i="3" l="1"/>
  <c r="C23" i="3"/>
  <c r="E24" i="3" l="1"/>
  <c r="B25" i="3" l="1"/>
  <c r="C24" i="3"/>
  <c r="E25" i="3" l="1"/>
  <c r="B28" i="3" s="1"/>
  <c r="E28" i="3" s="1"/>
  <c r="C28" i="3" l="1"/>
  <c r="B29" i="3"/>
  <c r="E29" i="3" s="1"/>
  <c r="C25" i="3"/>
  <c r="C29" i="3" l="1"/>
  <c r="B30" i="3"/>
  <c r="E30" i="3" s="1"/>
  <c r="C30" i="3" l="1"/>
  <c r="B31" i="3"/>
  <c r="E31" i="3" s="1"/>
  <c r="C31" i="3" l="1"/>
  <c r="B32" i="3"/>
  <c r="E32" i="3" s="1"/>
  <c r="C32" i="3" l="1"/>
  <c r="B35" i="3"/>
  <c r="E35" i="3" s="1"/>
  <c r="B36" i="3" l="1"/>
  <c r="E36" i="3" s="1"/>
  <c r="C35" i="3"/>
  <c r="C36" i="3" l="1"/>
  <c r="B37" i="3"/>
  <c r="E37" i="3" s="1"/>
  <c r="C37" i="3" l="1"/>
  <c r="B38" i="3"/>
  <c r="E38" i="3" s="1"/>
  <c r="C38" i="3" l="1"/>
  <c r="B39" i="3"/>
  <c r="E39" i="3" s="1"/>
  <c r="C39" i="3" l="1"/>
  <c r="B42" i="3"/>
  <c r="L21" i="3" l="1"/>
  <c r="I21" i="3"/>
  <c r="J21" i="3" s="1"/>
  <c r="L22" i="3"/>
  <c r="I22" i="3"/>
  <c r="J22" i="3" s="1"/>
  <c r="H23" i="3"/>
  <c r="L23" i="3" l="1"/>
  <c r="I23" i="3"/>
  <c r="J23" i="3" s="1"/>
  <c r="H24" i="3"/>
  <c r="L24" i="3" l="1"/>
  <c r="I24" i="3"/>
  <c r="J24" i="3" s="1"/>
  <c r="H25" i="3"/>
  <c r="I25" i="3" l="1"/>
  <c r="J25" i="3" s="1"/>
  <c r="L25" i="3"/>
  <c r="E42" i="3"/>
  <c r="C42" i="3" s="1"/>
  <c r="B43" i="3" l="1"/>
  <c r="E43" i="3" s="1"/>
  <c r="C43" i="3" s="1"/>
  <c r="B44" i="3" l="1"/>
  <c r="E44" i="3" s="1"/>
  <c r="C44" i="3" s="1"/>
  <c r="B45" i="3" l="1"/>
  <c r="E45" i="3" s="1"/>
  <c r="C45" i="3" s="1"/>
  <c r="B46" i="3" l="1"/>
  <c r="E46" i="3" s="1"/>
  <c r="C46" i="3" s="1"/>
  <c r="B49" i="3" l="1"/>
  <c r="E49" i="3" s="1"/>
  <c r="C49" i="3" s="1"/>
  <c r="B50" i="3" l="1"/>
  <c r="E50" i="3" s="1"/>
  <c r="C50" i="3" s="1"/>
  <c r="B51" i="3" l="1"/>
  <c r="E51" i="3" s="1"/>
  <c r="C51" i="3" s="1"/>
  <c r="B52" i="3" l="1"/>
  <c r="E52" i="3" s="1"/>
  <c r="C52" i="3" s="1"/>
  <c r="B53" i="3" l="1"/>
  <c r="E53" i="3" s="1"/>
  <c r="C53" i="3" s="1"/>
  <c r="B56" i="3" l="1"/>
  <c r="E56" i="3" s="1"/>
  <c r="C56" i="3" s="1"/>
  <c r="B57" i="3" l="1"/>
  <c r="E57" i="3" s="1"/>
  <c r="C57" i="3" s="1"/>
  <c r="B58" i="3" l="1"/>
  <c r="E58" i="3" s="1"/>
  <c r="C58" i="3" s="1"/>
  <c r="B59" i="3" l="1"/>
  <c r="E59" i="3" s="1"/>
  <c r="C59" i="3" s="1"/>
  <c r="B60" i="3" l="1"/>
  <c r="E60" i="3" s="1"/>
  <c r="C60" i="3" s="1"/>
</calcChain>
</file>

<file path=xl/sharedStrings.xml><?xml version="1.0" encoding="utf-8"?>
<sst xmlns="http://schemas.openxmlformats.org/spreadsheetml/2006/main" count="155" uniqueCount="40">
  <si>
    <t>Balance</t>
  </si>
  <si>
    <t>The Forex Atlas</t>
  </si>
  <si>
    <t>USD</t>
  </si>
  <si>
    <t>Risk per pip:</t>
  </si>
  <si>
    <t>%</t>
  </si>
  <si>
    <t>Pips</t>
  </si>
  <si>
    <t>Remember to stop trading when you've reached your goal so that you don't risk overtrading.</t>
  </si>
  <si>
    <t>Week #1</t>
  </si>
  <si>
    <t>Monday</t>
  </si>
  <si>
    <t>Tuesday</t>
  </si>
  <si>
    <t>Wednesday</t>
  </si>
  <si>
    <t>Thursday</t>
  </si>
  <si>
    <t>Friday</t>
  </si>
  <si>
    <t>Growth in %</t>
  </si>
  <si>
    <t>New balance</t>
  </si>
  <si>
    <t>Prediction and goals</t>
  </si>
  <si>
    <t>I personally do 1%, but that is pretty risky for most people. I'd recommend &lt; 0.5 if you're starting out.</t>
  </si>
  <si>
    <t>Made by Atlas for BOTS Trading Room, january 2016</t>
  </si>
  <si>
    <t>Growth in $</t>
  </si>
  <si>
    <t>Results</t>
  </si>
  <si>
    <t>Week #2</t>
  </si>
  <si>
    <t>Week #3</t>
  </si>
  <si>
    <t>Week #4</t>
  </si>
  <si>
    <t>Week #5</t>
  </si>
  <si>
    <t>Week #6</t>
  </si>
  <si>
    <t>Introduction:</t>
  </si>
  <si>
    <t>This is my contribution to the BOTS Trading Room. I created the first version of this spreadsheet when I started trading forex with MT and BOTS in the summer of 2015.</t>
  </si>
  <si>
    <t>Its purpose is to help you keep score of your trading days, as well as provide you with a precise lot size to use based on your balance, preferred risk and your goals.</t>
  </si>
  <si>
    <t>I hope you enjoy! It is very simple to use - On the left side is the prediction and goals, again based on your balance, risk and goals. On your right is the actual result sheet.</t>
  </si>
  <si>
    <t>Use the "New lot size" for your trade, and remember to update it once it changes. Feel free to update it several times per day as your balance changes.</t>
  </si>
  <si>
    <t>Best of luck to all of you, and happy trading! Remember to stop in time - Don't overtrade! Close the books or switch to demo account once you've reached your daily goal.</t>
  </si>
  <si>
    <t>I was of course inspired by Dr. Natalia's Compounding, but I've never been a Binary Option trader myself. So lots of roses to you, Natalia (And MT!)!</t>
  </si>
  <si>
    <t>Current UJ price:</t>
  </si>
  <si>
    <t>UJ lot size</t>
  </si>
  <si>
    <t>GU&amp;EU lot size</t>
  </si>
  <si>
    <t>Goal per day:</t>
  </si>
  <si>
    <t>Update this once in a while (Used to calculate UJ lot size)</t>
  </si>
  <si>
    <t>The important thing is not the initial balance, but the compounding growth!</t>
  </si>
  <si>
    <t>Initial balance:</t>
  </si>
  <si>
    <t>USD/JPY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</si>
</sst>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10" fontId="0" fillId="0" borderId="1" xfId="1" applyNumberFormat="1" applyFont="1" applyBorder="1"/>
    <xf numFmtId="2" fontId="0" fillId="0" borderId="1" xfId="0" applyNumberFormat="1" applyBorder="1"/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0" fillId="0" borderId="0" xfId="2" applyNumberFormat="1" applyFo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3" fontId="0" fillId="4" borderId="1" xfId="1" applyFont="1" applyFill="1" applyBorder="1"/>
    <xf numFmtId="2" fontId="0" fillId="4" borderId="1" xfId="0" applyNumberFormat="1" applyFill="1" applyBorder="1"/>
    <xf numFmtId="0" fontId="3" fillId="0" borderId="0" xfId="0" applyFont="1" applyAlignment="1"/>
    <xf numFmtId="0" fontId="5" fillId="0" borderId="2" xfId="0" applyFont="1" applyBorder="1" applyAlignment="1">
      <alignment wrapText="1"/>
    </xf>
    <xf numFmtId="0" fontId="5" fillId="0" borderId="2" xfId="0" applyFont="1" applyBorder="1" applyAlignment="1"/>
  </cellXfs>
  <cellStyles count="3">
    <cellStyle name="Komma" xfId="1" builtinId="3"/>
    <cellStyle name="Normal" xfId="0" builtinId="0"/>
    <cellStyle name="Procent" xfId="2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>
      <selection activeCell="L17" sqref="L17"/>
    </sheetView>
  </sheetViews>
  <sheetFormatPr defaultRowHeight="15" x14ac:dyDescent="0.25"/>
  <cols>
    <col min="1" max="1" width="15.7109375" customWidth="1"/>
    <col min="2" max="2" width="14.140625" customWidth="1"/>
    <col min="3" max="4" width="12.42578125" customWidth="1"/>
    <col min="5" max="5" width="13.140625" customWidth="1"/>
    <col min="6" max="6" width="12.42578125" customWidth="1"/>
    <col min="7" max="7" width="12.28515625" customWidth="1"/>
    <col min="8" max="8" width="14" customWidth="1"/>
    <col min="9" max="10" width="12.42578125" customWidth="1"/>
    <col min="11" max="11" width="12.7109375" customWidth="1"/>
    <col min="12" max="12" width="14.7109375" customWidth="1"/>
    <col min="13" max="13" width="12.7109375" bestFit="1" customWidth="1"/>
  </cols>
  <sheetData>
    <row r="1" spans="1:7" x14ac:dyDescent="0.25">
      <c r="A1" s="18" t="s">
        <v>1</v>
      </c>
      <c r="B1" s="18"/>
      <c r="C1" s="18"/>
      <c r="E1" s="1"/>
      <c r="G1" s="6"/>
    </row>
    <row r="2" spans="1:7" x14ac:dyDescent="0.25">
      <c r="A2" s="18"/>
      <c r="B2" s="18"/>
      <c r="C2" s="18"/>
      <c r="D2" s="1" t="s">
        <v>17</v>
      </c>
      <c r="E2" s="1"/>
    </row>
    <row r="3" spans="1:7" x14ac:dyDescent="0.25">
      <c r="E3" s="1"/>
    </row>
    <row r="4" spans="1:7" x14ac:dyDescent="0.25">
      <c r="D4" s="1"/>
    </row>
    <row r="5" spans="1:7" x14ac:dyDescent="0.25">
      <c r="A5" s="15" t="s">
        <v>38</v>
      </c>
      <c r="B5" s="2">
        <v>200</v>
      </c>
      <c r="C5" s="1" t="s">
        <v>2</v>
      </c>
      <c r="D5" s="6" t="s">
        <v>37</v>
      </c>
    </row>
    <row r="6" spans="1:7" x14ac:dyDescent="0.25">
      <c r="A6" s="15" t="s">
        <v>3</v>
      </c>
      <c r="B6" s="11">
        <v>0.5</v>
      </c>
      <c r="C6" s="1" t="s">
        <v>4</v>
      </c>
      <c r="D6" s="6" t="s">
        <v>16</v>
      </c>
    </row>
    <row r="7" spans="1:7" x14ac:dyDescent="0.25">
      <c r="A7" s="15" t="s">
        <v>35</v>
      </c>
      <c r="B7">
        <v>20</v>
      </c>
      <c r="C7" s="1" t="s">
        <v>5</v>
      </c>
      <c r="D7" s="6" t="s">
        <v>6</v>
      </c>
    </row>
    <row r="8" spans="1:7" x14ac:dyDescent="0.25">
      <c r="A8" s="15" t="s">
        <v>32</v>
      </c>
      <c r="B8">
        <v>116.94</v>
      </c>
      <c r="C8" s="1" t="s">
        <v>39</v>
      </c>
      <c r="D8" s="6" t="s">
        <v>36</v>
      </c>
    </row>
    <row r="10" spans="1:7" x14ac:dyDescent="0.25">
      <c r="A10" s="1" t="s">
        <v>25</v>
      </c>
      <c r="B10" s="7"/>
    </row>
    <row r="11" spans="1:7" x14ac:dyDescent="0.25">
      <c r="A11" s="6" t="s">
        <v>26</v>
      </c>
    </row>
    <row r="12" spans="1:7" x14ac:dyDescent="0.25">
      <c r="A12" s="6" t="s">
        <v>27</v>
      </c>
    </row>
    <row r="13" spans="1:7" x14ac:dyDescent="0.25">
      <c r="A13" s="6" t="s">
        <v>31</v>
      </c>
    </row>
    <row r="14" spans="1:7" x14ac:dyDescent="0.25">
      <c r="A14" s="6" t="s">
        <v>28</v>
      </c>
    </row>
    <row r="15" spans="1:7" x14ac:dyDescent="0.25">
      <c r="A15" s="6" t="s">
        <v>29</v>
      </c>
    </row>
    <row r="16" spans="1:7" x14ac:dyDescent="0.25">
      <c r="A16" s="6"/>
    </row>
    <row r="17" spans="1:13" x14ac:dyDescent="0.25">
      <c r="A17" s="6" t="s">
        <v>30</v>
      </c>
    </row>
    <row r="19" spans="1:13" ht="21" x14ac:dyDescent="0.35">
      <c r="A19" s="19" t="s">
        <v>15</v>
      </c>
      <c r="B19" s="20"/>
      <c r="G19" s="12" t="s">
        <v>19</v>
      </c>
    </row>
    <row r="20" spans="1:13" x14ac:dyDescent="0.25">
      <c r="A20" s="13" t="s">
        <v>7</v>
      </c>
      <c r="B20" s="13" t="s">
        <v>0</v>
      </c>
      <c r="C20" s="13" t="s">
        <v>18</v>
      </c>
      <c r="D20" s="13" t="s">
        <v>13</v>
      </c>
      <c r="E20" s="13" t="s">
        <v>14</v>
      </c>
      <c r="F20" s="8"/>
      <c r="G20" s="13" t="s">
        <v>7</v>
      </c>
      <c r="H20" s="13" t="s">
        <v>0</v>
      </c>
      <c r="I20" s="13" t="s">
        <v>18</v>
      </c>
      <c r="J20" s="13" t="s">
        <v>13</v>
      </c>
      <c r="K20" s="13" t="s">
        <v>14</v>
      </c>
      <c r="L20" s="13" t="s">
        <v>34</v>
      </c>
      <c r="M20" s="13" t="s">
        <v>33</v>
      </c>
    </row>
    <row r="21" spans="1:13" x14ac:dyDescent="0.25">
      <c r="A21" s="14" t="s">
        <v>8</v>
      </c>
      <c r="B21" s="3">
        <f>B5</f>
        <v>200</v>
      </c>
      <c r="C21" s="16">
        <f>E21-B21</f>
        <v>20</v>
      </c>
      <c r="D21" s="4">
        <f>$B$6/100*$B$7</f>
        <v>0.1</v>
      </c>
      <c r="E21" s="16">
        <f>B21+B21*D21</f>
        <v>220</v>
      </c>
      <c r="F21" s="9"/>
      <c r="G21" s="14" t="s">
        <v>8</v>
      </c>
      <c r="H21" s="3">
        <f>B5</f>
        <v>200</v>
      </c>
      <c r="I21" s="16">
        <f>K21-H21</f>
        <v>0</v>
      </c>
      <c r="J21" s="4">
        <f>I21/H21</f>
        <v>0</v>
      </c>
      <c r="K21" s="16">
        <v>200</v>
      </c>
      <c r="L21" s="5">
        <f>(K21*$B$6/100)/(0.0001)/100000</f>
        <v>0.1</v>
      </c>
      <c r="M21" s="17">
        <f>(K21*$B$6/100)/(0.01/$B$8)/100000</f>
        <v>0.11694</v>
      </c>
    </row>
    <row r="22" spans="1:13" x14ac:dyDescent="0.25">
      <c r="A22" s="14" t="s">
        <v>9</v>
      </c>
      <c r="B22" s="3">
        <f>E21</f>
        <v>220</v>
      </c>
      <c r="C22" s="16">
        <f>E22-B22</f>
        <v>22</v>
      </c>
      <c r="D22" s="4">
        <f>$B$6/100*$B$7</f>
        <v>0.1</v>
      </c>
      <c r="E22" s="16">
        <f>B22+B22*D22</f>
        <v>242</v>
      </c>
      <c r="F22" s="9"/>
      <c r="G22" s="14" t="s">
        <v>9</v>
      </c>
      <c r="H22" s="3">
        <f>K21</f>
        <v>200</v>
      </c>
      <c r="I22" s="16">
        <f>K22-H22</f>
        <v>-200</v>
      </c>
      <c r="J22" s="4">
        <f>I22/H22</f>
        <v>-1</v>
      </c>
      <c r="K22" s="16"/>
      <c r="L22" s="5">
        <f>(K22*$B$6/100)/(0.0001)/100000</f>
        <v>0</v>
      </c>
      <c r="M22" s="17">
        <f>(K22*$B$6/100)/(0.01/$B$8)/100000</f>
        <v>0</v>
      </c>
    </row>
    <row r="23" spans="1:13" x14ac:dyDescent="0.25">
      <c r="A23" s="14" t="s">
        <v>10</v>
      </c>
      <c r="B23" s="3">
        <f>E22</f>
        <v>242</v>
      </c>
      <c r="C23" s="16">
        <f>E23-B23</f>
        <v>24.199999999999989</v>
      </c>
      <c r="D23" s="4">
        <f>$B$6/100*$B$7</f>
        <v>0.1</v>
      </c>
      <c r="E23" s="16">
        <f>B23+B23*D23</f>
        <v>266.2</v>
      </c>
      <c r="F23" s="9"/>
      <c r="G23" s="14" t="s">
        <v>10</v>
      </c>
      <c r="H23" s="3">
        <f>K22</f>
        <v>0</v>
      </c>
      <c r="I23" s="16">
        <f>K23-H23</f>
        <v>0</v>
      </c>
      <c r="J23" s="4" t="e">
        <f>I23/H23</f>
        <v>#DIV/0!</v>
      </c>
      <c r="K23" s="16"/>
      <c r="L23" s="5">
        <f>(K23*$B$6/100)/(0.0001)/100000</f>
        <v>0</v>
      </c>
      <c r="M23" s="17">
        <f>(K23*$B$6/100)/(0.01/$B$8)/100000</f>
        <v>0</v>
      </c>
    </row>
    <row r="24" spans="1:13" x14ac:dyDescent="0.25">
      <c r="A24" s="14" t="s">
        <v>11</v>
      </c>
      <c r="B24" s="3">
        <f>E23</f>
        <v>266.2</v>
      </c>
      <c r="C24" s="16">
        <f>E24-B24</f>
        <v>26.620000000000005</v>
      </c>
      <c r="D24" s="4">
        <f>$B$6/100*$B$7</f>
        <v>0.1</v>
      </c>
      <c r="E24" s="16">
        <f>B24+B24*D24</f>
        <v>292.82</v>
      </c>
      <c r="F24" s="9"/>
      <c r="G24" s="14" t="s">
        <v>11</v>
      </c>
      <c r="H24" s="3">
        <f>K23</f>
        <v>0</v>
      </c>
      <c r="I24" s="16">
        <f>K24-H24</f>
        <v>0</v>
      </c>
      <c r="J24" s="4" t="e">
        <f>I24/H24</f>
        <v>#DIV/0!</v>
      </c>
      <c r="K24" s="16"/>
      <c r="L24" s="5">
        <f>(K24*$B$6/100)/(0.0001)/100000</f>
        <v>0</v>
      </c>
      <c r="M24" s="17">
        <f>(K24*$B$6/100)/(0.01/$B$8)/100000</f>
        <v>0</v>
      </c>
    </row>
    <row r="25" spans="1:13" x14ac:dyDescent="0.25">
      <c r="A25" s="14" t="s">
        <v>12</v>
      </c>
      <c r="B25" s="3">
        <f>E24</f>
        <v>292.82</v>
      </c>
      <c r="C25" s="16">
        <f>E25-B25</f>
        <v>29.281999999999982</v>
      </c>
      <c r="D25" s="4">
        <f>$B$6/100*$B$7</f>
        <v>0.1</v>
      </c>
      <c r="E25" s="16">
        <f>B25+B25*D25</f>
        <v>322.10199999999998</v>
      </c>
      <c r="F25" s="9"/>
      <c r="G25" s="14" t="s">
        <v>12</v>
      </c>
      <c r="H25" s="3">
        <f>K24</f>
        <v>0</v>
      </c>
      <c r="I25" s="16">
        <f>K25-H25</f>
        <v>0</v>
      </c>
      <c r="J25" s="4" t="e">
        <f>I25/H25</f>
        <v>#DIV/0!</v>
      </c>
      <c r="K25" s="16"/>
      <c r="L25" s="5">
        <f>(K25*$B$6/100)/(0.0001)/100000</f>
        <v>0</v>
      </c>
      <c r="M25" s="17">
        <f>(K25*$B$6/100)/(0.01/$B$8)/100000</f>
        <v>0</v>
      </c>
    </row>
    <row r="26" spans="1:13" x14ac:dyDescent="0.25">
      <c r="F26" s="10"/>
    </row>
    <row r="27" spans="1:13" x14ac:dyDescent="0.25">
      <c r="A27" s="13" t="s">
        <v>20</v>
      </c>
      <c r="B27" s="13" t="s">
        <v>0</v>
      </c>
      <c r="C27" s="13" t="s">
        <v>18</v>
      </c>
      <c r="D27" s="13" t="s">
        <v>13</v>
      </c>
      <c r="E27" s="13" t="s">
        <v>14</v>
      </c>
      <c r="F27" s="8"/>
      <c r="G27" s="13" t="s">
        <v>20</v>
      </c>
      <c r="H27" s="13" t="s">
        <v>0</v>
      </c>
      <c r="I27" s="13" t="s">
        <v>18</v>
      </c>
      <c r="J27" s="13" t="s">
        <v>13</v>
      </c>
      <c r="K27" s="13" t="s">
        <v>14</v>
      </c>
      <c r="L27" s="13" t="s">
        <v>34</v>
      </c>
      <c r="M27" s="13" t="s">
        <v>33</v>
      </c>
    </row>
    <row r="28" spans="1:13" x14ac:dyDescent="0.25">
      <c r="A28" s="14" t="s">
        <v>8</v>
      </c>
      <c r="B28" s="3">
        <f>E25</f>
        <v>322.10199999999998</v>
      </c>
      <c r="C28" s="16">
        <f>E28-B28</f>
        <v>32.210199999999986</v>
      </c>
      <c r="D28" s="4">
        <f>$B$6/100*$B$7</f>
        <v>0.1</v>
      </c>
      <c r="E28" s="16">
        <f>B28+B28*D28</f>
        <v>354.31219999999996</v>
      </c>
      <c r="F28" s="9"/>
      <c r="G28" s="14" t="s">
        <v>8</v>
      </c>
      <c r="H28" s="3">
        <f>K25</f>
        <v>0</v>
      </c>
      <c r="I28" s="16">
        <f>K28-H28</f>
        <v>0</v>
      </c>
      <c r="J28" s="4" t="e">
        <f>I28/H28</f>
        <v>#DIV/0!</v>
      </c>
      <c r="K28" s="16"/>
      <c r="L28" s="5">
        <f>(K28*$B$6/100)/(0.0001)/100000</f>
        <v>0</v>
      </c>
      <c r="M28" s="17">
        <f>(K28*$B$6/100)/(0.01/$B$8)/100000</f>
        <v>0</v>
      </c>
    </row>
    <row r="29" spans="1:13" x14ac:dyDescent="0.25">
      <c r="A29" s="14" t="s">
        <v>9</v>
      </c>
      <c r="B29" s="3">
        <f>E28</f>
        <v>354.31219999999996</v>
      </c>
      <c r="C29" s="16">
        <f>E29-B29</f>
        <v>35.431219999999996</v>
      </c>
      <c r="D29" s="4">
        <f>$B$6/100*$B$7</f>
        <v>0.1</v>
      </c>
      <c r="E29" s="16">
        <f>B29+B29*D29</f>
        <v>389.74341999999996</v>
      </c>
      <c r="F29" s="9"/>
      <c r="G29" s="14" t="s">
        <v>9</v>
      </c>
      <c r="H29" s="3">
        <f>K28</f>
        <v>0</v>
      </c>
      <c r="I29" s="16">
        <f>K29-H29</f>
        <v>0</v>
      </c>
      <c r="J29" s="4" t="e">
        <f>I29/H29</f>
        <v>#DIV/0!</v>
      </c>
      <c r="K29" s="16"/>
      <c r="L29" s="5">
        <f>(K29*$B$6/100)/(0.0001)/100000</f>
        <v>0</v>
      </c>
      <c r="M29" s="17">
        <f>(K29*$B$6/100)/(0.01/$B$8)/100000</f>
        <v>0</v>
      </c>
    </row>
    <row r="30" spans="1:13" x14ac:dyDescent="0.25">
      <c r="A30" s="14" t="s">
        <v>10</v>
      </c>
      <c r="B30" s="3">
        <f>E29</f>
        <v>389.74341999999996</v>
      </c>
      <c r="C30" s="16">
        <f>E30-B30</f>
        <v>38.974341999999979</v>
      </c>
      <c r="D30" s="4">
        <f>$B$6/100*$B$7</f>
        <v>0.1</v>
      </c>
      <c r="E30" s="16">
        <f>B30+B30*D30</f>
        <v>428.71776199999994</v>
      </c>
      <c r="F30" s="9"/>
      <c r="G30" s="14" t="s">
        <v>10</v>
      </c>
      <c r="H30" s="3">
        <f>K29</f>
        <v>0</v>
      </c>
      <c r="I30" s="16">
        <f>K30-H30</f>
        <v>0</v>
      </c>
      <c r="J30" s="4" t="e">
        <f>I30/H30</f>
        <v>#DIV/0!</v>
      </c>
      <c r="K30" s="16"/>
      <c r="L30" s="5">
        <f>(K30*$B$6/100)/(0.0001)/100000</f>
        <v>0</v>
      </c>
      <c r="M30" s="17">
        <f>(K30*$B$6/100)/(0.01/$B$8)/100000</f>
        <v>0</v>
      </c>
    </row>
    <row r="31" spans="1:13" x14ac:dyDescent="0.25">
      <c r="A31" s="14" t="s">
        <v>11</v>
      </c>
      <c r="B31" s="3">
        <f>E30</f>
        <v>428.71776199999994</v>
      </c>
      <c r="C31" s="16">
        <f>E31-B31</f>
        <v>42.871776199999999</v>
      </c>
      <c r="D31" s="4">
        <f>$B$6/100*$B$7</f>
        <v>0.1</v>
      </c>
      <c r="E31" s="16">
        <f>B31+B31*D31</f>
        <v>471.58953819999994</v>
      </c>
      <c r="F31" s="9"/>
      <c r="G31" s="14" t="s">
        <v>11</v>
      </c>
      <c r="H31" s="3">
        <f>K30</f>
        <v>0</v>
      </c>
      <c r="I31" s="16">
        <f>K31-H31</f>
        <v>0</v>
      </c>
      <c r="J31" s="4" t="e">
        <f>I31/H31</f>
        <v>#DIV/0!</v>
      </c>
      <c r="K31" s="16"/>
      <c r="L31" s="5">
        <f>(K31*$B$6/100)/(0.0001)/100000</f>
        <v>0</v>
      </c>
      <c r="M31" s="17">
        <f>(K31*$B$6/100)/(0.01/$B$8)/100000</f>
        <v>0</v>
      </c>
    </row>
    <row r="32" spans="1:13" x14ac:dyDescent="0.25">
      <c r="A32" s="14" t="s">
        <v>12</v>
      </c>
      <c r="B32" s="3">
        <f>E31</f>
        <v>471.58953819999994</v>
      </c>
      <c r="C32" s="16">
        <f>E32-B32</f>
        <v>47.158953820000022</v>
      </c>
      <c r="D32" s="4">
        <f>$B$6/100*$B$7</f>
        <v>0.1</v>
      </c>
      <c r="E32" s="16">
        <f>B32+B32*D32</f>
        <v>518.74849201999996</v>
      </c>
      <c r="F32" s="9"/>
      <c r="G32" s="14" t="s">
        <v>12</v>
      </c>
      <c r="H32" s="3">
        <f>K31</f>
        <v>0</v>
      </c>
      <c r="I32" s="16">
        <f>K32-H32</f>
        <v>0</v>
      </c>
      <c r="J32" s="4" t="e">
        <f>I32/H32</f>
        <v>#DIV/0!</v>
      </c>
      <c r="K32" s="16"/>
      <c r="L32" s="5">
        <f>(K32*$B$6/100)/(0.0001)/100000</f>
        <v>0</v>
      </c>
      <c r="M32" s="17">
        <f>(K32*$B$6/100)/(0.01/$B$8)/100000</f>
        <v>0</v>
      </c>
    </row>
    <row r="33" spans="1:13" x14ac:dyDescent="0.25">
      <c r="F33" s="10"/>
    </row>
    <row r="34" spans="1:13" x14ac:dyDescent="0.25">
      <c r="A34" s="13" t="s">
        <v>21</v>
      </c>
      <c r="B34" s="13" t="s">
        <v>0</v>
      </c>
      <c r="C34" s="13" t="s">
        <v>18</v>
      </c>
      <c r="D34" s="13" t="s">
        <v>13</v>
      </c>
      <c r="E34" s="13" t="s">
        <v>14</v>
      </c>
      <c r="F34" s="8"/>
      <c r="G34" s="13" t="s">
        <v>21</v>
      </c>
      <c r="H34" s="13" t="s">
        <v>0</v>
      </c>
      <c r="I34" s="13" t="s">
        <v>18</v>
      </c>
      <c r="J34" s="13" t="s">
        <v>13</v>
      </c>
      <c r="K34" s="13" t="s">
        <v>14</v>
      </c>
      <c r="L34" s="13" t="s">
        <v>34</v>
      </c>
      <c r="M34" s="13" t="s">
        <v>33</v>
      </c>
    </row>
    <row r="35" spans="1:13" x14ac:dyDescent="0.25">
      <c r="A35" s="14" t="s">
        <v>8</v>
      </c>
      <c r="B35" s="3">
        <f>E32</f>
        <v>518.74849201999996</v>
      </c>
      <c r="C35" s="16">
        <f>E35-B35</f>
        <v>51.87484920199995</v>
      </c>
      <c r="D35" s="4">
        <f>$B$6/100*$B$7</f>
        <v>0.1</v>
      </c>
      <c r="E35" s="16">
        <f>B35+B35*D35</f>
        <v>570.62334122199991</v>
      </c>
      <c r="F35" s="9"/>
      <c r="G35" s="14" t="s">
        <v>8</v>
      </c>
      <c r="H35" s="3">
        <f>K32</f>
        <v>0</v>
      </c>
      <c r="I35" s="16">
        <f>K35-H35</f>
        <v>0</v>
      </c>
      <c r="J35" s="4" t="e">
        <f>I35/H35</f>
        <v>#DIV/0!</v>
      </c>
      <c r="K35" s="16"/>
      <c r="L35" s="5">
        <f>(K35*$B$6/100)/(0.0001)/100000</f>
        <v>0</v>
      </c>
      <c r="M35" s="17">
        <f>(K35*$B$6/100)/(0.01/$B$8)/100000</f>
        <v>0</v>
      </c>
    </row>
    <row r="36" spans="1:13" x14ac:dyDescent="0.25">
      <c r="A36" s="14" t="s">
        <v>9</v>
      </c>
      <c r="B36" s="3">
        <f>E35</f>
        <v>570.62334122199991</v>
      </c>
      <c r="C36" s="16">
        <f>E36-B36</f>
        <v>57.062334122200014</v>
      </c>
      <c r="D36" s="4">
        <f>$B$6/100*$B$7</f>
        <v>0.1</v>
      </c>
      <c r="E36" s="16">
        <f>B36+B36*D36</f>
        <v>627.68567534419992</v>
      </c>
      <c r="F36" s="9"/>
      <c r="G36" s="14" t="s">
        <v>9</v>
      </c>
      <c r="H36" s="3">
        <f>K35</f>
        <v>0</v>
      </c>
      <c r="I36" s="16">
        <f>K36-H36</f>
        <v>0</v>
      </c>
      <c r="J36" s="4" t="e">
        <f>I36/H36</f>
        <v>#DIV/0!</v>
      </c>
      <c r="K36" s="16"/>
      <c r="L36" s="5">
        <f>(K36*$B$6/100)/(0.0001)/100000</f>
        <v>0</v>
      </c>
      <c r="M36" s="17">
        <f>(K36*$B$6/100)/(0.01/$B$8)/100000</f>
        <v>0</v>
      </c>
    </row>
    <row r="37" spans="1:13" x14ac:dyDescent="0.25">
      <c r="A37" s="14" t="s">
        <v>10</v>
      </c>
      <c r="B37" s="3">
        <f>E36</f>
        <v>627.68567534419992</v>
      </c>
      <c r="C37" s="16">
        <f>E37-B37</f>
        <v>62.768567534419958</v>
      </c>
      <c r="D37" s="4">
        <f>$B$6/100*$B$7</f>
        <v>0.1</v>
      </c>
      <c r="E37" s="16">
        <f>B37+B37*D37</f>
        <v>690.45424287861988</v>
      </c>
      <c r="F37" s="9"/>
      <c r="G37" s="14" t="s">
        <v>10</v>
      </c>
      <c r="H37" s="3">
        <f>K36</f>
        <v>0</v>
      </c>
      <c r="I37" s="16">
        <f>K37-H37</f>
        <v>0</v>
      </c>
      <c r="J37" s="4" t="e">
        <f>I37/H37</f>
        <v>#DIV/0!</v>
      </c>
      <c r="K37" s="16"/>
      <c r="L37" s="5">
        <f>(K37*$B$6/100)/(0.0001)/100000</f>
        <v>0</v>
      </c>
      <c r="M37" s="17">
        <f>(K37*$B$6/100)/(0.01/$B$8)/100000</f>
        <v>0</v>
      </c>
    </row>
    <row r="38" spans="1:13" x14ac:dyDescent="0.25">
      <c r="A38" s="14" t="s">
        <v>11</v>
      </c>
      <c r="B38" s="3">
        <f>E37</f>
        <v>690.45424287861988</v>
      </c>
      <c r="C38" s="16">
        <f>E38-B38</f>
        <v>69.045424287862033</v>
      </c>
      <c r="D38" s="4">
        <f>$B$6/100*$B$7</f>
        <v>0.1</v>
      </c>
      <c r="E38" s="16">
        <f>B38+B38*D38</f>
        <v>759.49966716648191</v>
      </c>
      <c r="F38" s="9"/>
      <c r="G38" s="14" t="s">
        <v>11</v>
      </c>
      <c r="H38" s="3">
        <f>K37</f>
        <v>0</v>
      </c>
      <c r="I38" s="16">
        <f>K38-H38</f>
        <v>0</v>
      </c>
      <c r="J38" s="4" t="e">
        <f>I38/H38</f>
        <v>#DIV/0!</v>
      </c>
      <c r="K38" s="16"/>
      <c r="L38" s="5">
        <f>(K38*$B$6/100)/(0.0001)/100000</f>
        <v>0</v>
      </c>
      <c r="M38" s="17">
        <f>(K38*$B$6/100)/(0.01/$B$8)/100000</f>
        <v>0</v>
      </c>
    </row>
    <row r="39" spans="1:13" x14ac:dyDescent="0.25">
      <c r="A39" s="14" t="s">
        <v>12</v>
      </c>
      <c r="B39" s="3">
        <f>E38</f>
        <v>759.49966716648191</v>
      </c>
      <c r="C39" s="16">
        <f>E39-B39</f>
        <v>75.949966716648191</v>
      </c>
      <c r="D39" s="4">
        <f>$B$6/100*$B$7</f>
        <v>0.1</v>
      </c>
      <c r="E39" s="16">
        <f>B39+B39*D39</f>
        <v>835.4496338831301</v>
      </c>
      <c r="F39" s="9"/>
      <c r="G39" s="14" t="s">
        <v>12</v>
      </c>
      <c r="H39" s="3">
        <f>K38</f>
        <v>0</v>
      </c>
      <c r="I39" s="16">
        <f>K39-H39</f>
        <v>0</v>
      </c>
      <c r="J39" s="4" t="e">
        <f>I39/H39</f>
        <v>#DIV/0!</v>
      </c>
      <c r="K39" s="16"/>
      <c r="L39" s="5">
        <f>(K39*$B$6/100)/(0.0001)/100000</f>
        <v>0</v>
      </c>
      <c r="M39" s="17">
        <f>(K39*$B$6/100)/(0.01/$B$8)/100000</f>
        <v>0</v>
      </c>
    </row>
    <row r="40" spans="1:13" x14ac:dyDescent="0.25">
      <c r="F40" s="10"/>
    </row>
    <row r="41" spans="1:13" x14ac:dyDescent="0.25">
      <c r="A41" s="13" t="s">
        <v>22</v>
      </c>
      <c r="B41" s="13" t="s">
        <v>0</v>
      </c>
      <c r="C41" s="13" t="s">
        <v>18</v>
      </c>
      <c r="D41" s="13" t="s">
        <v>13</v>
      </c>
      <c r="E41" s="13" t="s">
        <v>14</v>
      </c>
      <c r="F41" s="8"/>
      <c r="G41" s="13" t="s">
        <v>22</v>
      </c>
      <c r="H41" s="13" t="s">
        <v>0</v>
      </c>
      <c r="I41" s="13" t="s">
        <v>18</v>
      </c>
      <c r="J41" s="13" t="s">
        <v>13</v>
      </c>
      <c r="K41" s="13" t="s">
        <v>14</v>
      </c>
      <c r="L41" s="13" t="s">
        <v>34</v>
      </c>
      <c r="M41" s="13" t="s">
        <v>33</v>
      </c>
    </row>
    <row r="42" spans="1:13" x14ac:dyDescent="0.25">
      <c r="A42" s="14" t="s">
        <v>8</v>
      </c>
      <c r="B42" s="3">
        <f>E39</f>
        <v>835.4496338831301</v>
      </c>
      <c r="C42" s="16">
        <f>E42-B42</f>
        <v>83.544963388313022</v>
      </c>
      <c r="D42" s="4">
        <f>$B$6/100*$B$7</f>
        <v>0.1</v>
      </c>
      <c r="E42" s="16">
        <f>B42+B42*D42</f>
        <v>918.99459727144313</v>
      </c>
      <c r="F42" s="9"/>
      <c r="G42" s="14" t="s">
        <v>8</v>
      </c>
      <c r="H42" s="3">
        <f>K39</f>
        <v>0</v>
      </c>
      <c r="I42" s="16">
        <f>K42-H42</f>
        <v>0</v>
      </c>
      <c r="J42" s="4" t="e">
        <f>I42/H42</f>
        <v>#DIV/0!</v>
      </c>
      <c r="K42" s="16"/>
      <c r="L42" s="5">
        <f>(K42*$B$6/100)/(0.0001)/100000</f>
        <v>0</v>
      </c>
      <c r="M42" s="17">
        <f>(K42*$B$6/100)/(0.01/$B$8)/100000</f>
        <v>0</v>
      </c>
    </row>
    <row r="43" spans="1:13" x14ac:dyDescent="0.25">
      <c r="A43" s="14" t="s">
        <v>9</v>
      </c>
      <c r="B43" s="3">
        <f>E42</f>
        <v>918.99459727144313</v>
      </c>
      <c r="C43" s="16">
        <f>E43-B43</f>
        <v>91.89945972714429</v>
      </c>
      <c r="D43" s="4">
        <f>$B$6/100*$B$7</f>
        <v>0.1</v>
      </c>
      <c r="E43" s="16">
        <f>B43+B43*D43</f>
        <v>1010.8940569985874</v>
      </c>
      <c r="F43" s="9"/>
      <c r="G43" s="14" t="s">
        <v>9</v>
      </c>
      <c r="H43" s="3">
        <f>K42</f>
        <v>0</v>
      </c>
      <c r="I43" s="16">
        <f>K43-H43</f>
        <v>0</v>
      </c>
      <c r="J43" s="4" t="e">
        <f>I43/H43</f>
        <v>#DIV/0!</v>
      </c>
      <c r="K43" s="16"/>
      <c r="L43" s="5">
        <f>(K43*$B$6/100)/(0.0001)/100000</f>
        <v>0</v>
      </c>
      <c r="M43" s="17">
        <f>(K43*$B$6/100)/(0.01/$B$8)/100000</f>
        <v>0</v>
      </c>
    </row>
    <row r="44" spans="1:13" x14ac:dyDescent="0.25">
      <c r="A44" s="14" t="s">
        <v>10</v>
      </c>
      <c r="B44" s="3">
        <f>E43</f>
        <v>1010.8940569985874</v>
      </c>
      <c r="C44" s="16">
        <f>E44-B44</f>
        <v>101.08940569985873</v>
      </c>
      <c r="D44" s="4">
        <f>$B$6/100*$B$7</f>
        <v>0.1</v>
      </c>
      <c r="E44" s="16">
        <f>B44+B44*D44</f>
        <v>1111.9834626984461</v>
      </c>
      <c r="F44" s="9"/>
      <c r="G44" s="14" t="s">
        <v>10</v>
      </c>
      <c r="H44" s="3">
        <f>K43</f>
        <v>0</v>
      </c>
      <c r="I44" s="16">
        <f>K44-H44</f>
        <v>0</v>
      </c>
      <c r="J44" s="4" t="e">
        <f>I44/H44</f>
        <v>#DIV/0!</v>
      </c>
      <c r="K44" s="16"/>
      <c r="L44" s="5">
        <f>(K44*$B$6/100)/(0.0001)/100000</f>
        <v>0</v>
      </c>
      <c r="M44" s="17">
        <f>(K44*$B$6/100)/(0.01/$B$8)/100000</f>
        <v>0</v>
      </c>
    </row>
    <row r="45" spans="1:13" x14ac:dyDescent="0.25">
      <c r="A45" s="14" t="s">
        <v>11</v>
      </c>
      <c r="B45" s="3">
        <f>E44</f>
        <v>1111.9834626984461</v>
      </c>
      <c r="C45" s="16">
        <f>E45-B45</f>
        <v>111.19834626984471</v>
      </c>
      <c r="D45" s="4">
        <f>$B$6/100*$B$7</f>
        <v>0.1</v>
      </c>
      <c r="E45" s="16">
        <f>B45+B45*D45</f>
        <v>1223.1818089682909</v>
      </c>
      <c r="F45" s="9"/>
      <c r="G45" s="14" t="s">
        <v>11</v>
      </c>
      <c r="H45" s="3">
        <f>K44</f>
        <v>0</v>
      </c>
      <c r="I45" s="16">
        <f>K45-H45</f>
        <v>0</v>
      </c>
      <c r="J45" s="4" t="e">
        <f>I45/H45</f>
        <v>#DIV/0!</v>
      </c>
      <c r="K45" s="16"/>
      <c r="L45" s="5">
        <f>(K45*$B$6/100)/(0.0001)/100000</f>
        <v>0</v>
      </c>
      <c r="M45" s="17">
        <f>(K45*$B$6/100)/(0.01/$B$8)/100000</f>
        <v>0</v>
      </c>
    </row>
    <row r="46" spans="1:13" x14ac:dyDescent="0.25">
      <c r="A46" s="14" t="s">
        <v>12</v>
      </c>
      <c r="B46" s="3">
        <f>E45</f>
        <v>1223.1818089682909</v>
      </c>
      <c r="C46" s="16">
        <f>E46-B46</f>
        <v>122.31818089682906</v>
      </c>
      <c r="D46" s="4">
        <f>$B$6/100*$B$7</f>
        <v>0.1</v>
      </c>
      <c r="E46" s="16">
        <f>B46+B46*D46</f>
        <v>1345.4999898651199</v>
      </c>
      <c r="F46" s="9"/>
      <c r="G46" s="14" t="s">
        <v>12</v>
      </c>
      <c r="H46" s="3">
        <f>K45</f>
        <v>0</v>
      </c>
      <c r="I46" s="16">
        <f>K46-H46</f>
        <v>0</v>
      </c>
      <c r="J46" s="4" t="e">
        <f>I46/H46</f>
        <v>#DIV/0!</v>
      </c>
      <c r="K46" s="16"/>
      <c r="L46" s="5">
        <f>(K46*$B$6/100)/(0.0001)/100000</f>
        <v>0</v>
      </c>
      <c r="M46" s="17">
        <f>(K46*$B$6/100)/(0.01/$B$8)/100000</f>
        <v>0</v>
      </c>
    </row>
    <row r="48" spans="1:13" x14ac:dyDescent="0.25">
      <c r="A48" s="13" t="s">
        <v>23</v>
      </c>
      <c r="B48" s="13" t="s">
        <v>0</v>
      </c>
      <c r="C48" s="13" t="s">
        <v>18</v>
      </c>
      <c r="D48" s="13" t="s">
        <v>13</v>
      </c>
      <c r="E48" s="13" t="s">
        <v>14</v>
      </c>
      <c r="G48" s="13" t="s">
        <v>23</v>
      </c>
      <c r="H48" s="13" t="s">
        <v>0</v>
      </c>
      <c r="I48" s="13" t="s">
        <v>18</v>
      </c>
      <c r="J48" s="13" t="s">
        <v>13</v>
      </c>
      <c r="K48" s="13" t="s">
        <v>14</v>
      </c>
      <c r="L48" s="13" t="s">
        <v>34</v>
      </c>
      <c r="M48" s="13" t="s">
        <v>33</v>
      </c>
    </row>
    <row r="49" spans="1:13" x14ac:dyDescent="0.25">
      <c r="A49" s="14" t="s">
        <v>8</v>
      </c>
      <c r="B49" s="3">
        <f>E46</f>
        <v>1345.4999898651199</v>
      </c>
      <c r="C49" s="16">
        <f>E49-B49</f>
        <v>134.54999898651204</v>
      </c>
      <c r="D49" s="4">
        <f>$B$6/100*$B$7</f>
        <v>0.1</v>
      </c>
      <c r="E49" s="16">
        <f>B49+B49*D49</f>
        <v>1480.049988851632</v>
      </c>
      <c r="G49" s="14" t="s">
        <v>8</v>
      </c>
      <c r="H49" s="3">
        <f>K46</f>
        <v>0</v>
      </c>
      <c r="I49" s="16">
        <f>K49-H49</f>
        <v>0</v>
      </c>
      <c r="J49" s="4" t="e">
        <f>I49/H49</f>
        <v>#DIV/0!</v>
      </c>
      <c r="K49" s="16"/>
      <c r="L49" s="5">
        <f>(K49*$B$6/100)/(0.0001)/100000</f>
        <v>0</v>
      </c>
      <c r="M49" s="17">
        <f>(K49*$B$6/100)/(0.01/$B$8)/100000</f>
        <v>0</v>
      </c>
    </row>
    <row r="50" spans="1:13" x14ac:dyDescent="0.25">
      <c r="A50" s="14" t="s">
        <v>9</v>
      </c>
      <c r="B50" s="3">
        <f>E49</f>
        <v>1480.049988851632</v>
      </c>
      <c r="C50" s="16">
        <f>E50-B50</f>
        <v>148.0049988851631</v>
      </c>
      <c r="D50" s="4">
        <f>$B$6/100*$B$7</f>
        <v>0.1</v>
      </c>
      <c r="E50" s="16">
        <f>B50+B50*D50</f>
        <v>1628.0549877367951</v>
      </c>
      <c r="G50" s="14" t="s">
        <v>9</v>
      </c>
      <c r="H50" s="3">
        <f>K49</f>
        <v>0</v>
      </c>
      <c r="I50" s="16">
        <f>K50-H50</f>
        <v>0</v>
      </c>
      <c r="J50" s="4" t="e">
        <f>I50/H50</f>
        <v>#DIV/0!</v>
      </c>
      <c r="K50" s="16"/>
      <c r="L50" s="5">
        <f>(K50*$B$6/100)/(0.0001)/100000</f>
        <v>0</v>
      </c>
      <c r="M50" s="17">
        <f>(K50*$B$6/100)/(0.01/$B$8)/100000</f>
        <v>0</v>
      </c>
    </row>
    <row r="51" spans="1:13" x14ac:dyDescent="0.25">
      <c r="A51" s="14" t="s">
        <v>10</v>
      </c>
      <c r="B51" s="3">
        <f>E50</f>
        <v>1628.0549877367951</v>
      </c>
      <c r="C51" s="16">
        <f>E51-B51</f>
        <v>162.80549877367957</v>
      </c>
      <c r="D51" s="4">
        <f>$B$6/100*$B$7</f>
        <v>0.1</v>
      </c>
      <c r="E51" s="16">
        <f>B51+B51*D51</f>
        <v>1790.8604865104746</v>
      </c>
      <c r="G51" s="14" t="s">
        <v>10</v>
      </c>
      <c r="H51" s="3">
        <f>K50</f>
        <v>0</v>
      </c>
      <c r="I51" s="16">
        <f>K51-H51</f>
        <v>0</v>
      </c>
      <c r="J51" s="4" t="e">
        <f>I51/H51</f>
        <v>#DIV/0!</v>
      </c>
      <c r="K51" s="16"/>
      <c r="L51" s="5">
        <f>(K51*$B$6/100)/(0.0001)/100000</f>
        <v>0</v>
      </c>
      <c r="M51" s="17">
        <f>(K51*$B$6/100)/(0.01/$B$8)/100000</f>
        <v>0</v>
      </c>
    </row>
    <row r="52" spans="1:13" x14ac:dyDescent="0.25">
      <c r="A52" s="14" t="s">
        <v>11</v>
      </c>
      <c r="B52" s="3">
        <f>E51</f>
        <v>1790.8604865104746</v>
      </c>
      <c r="C52" s="16">
        <f>E52-B52</f>
        <v>179.08604865104758</v>
      </c>
      <c r="D52" s="4">
        <f>$B$6/100*$B$7</f>
        <v>0.1</v>
      </c>
      <c r="E52" s="16">
        <f>B52+B52*D52</f>
        <v>1969.9465351615222</v>
      </c>
      <c r="G52" s="14" t="s">
        <v>11</v>
      </c>
      <c r="H52" s="3">
        <f>K51</f>
        <v>0</v>
      </c>
      <c r="I52" s="16">
        <f>K52-H52</f>
        <v>0</v>
      </c>
      <c r="J52" s="4" t="e">
        <f>I52/H52</f>
        <v>#DIV/0!</v>
      </c>
      <c r="K52" s="16"/>
      <c r="L52" s="5">
        <f>(K52*$B$6/100)/(0.0001)/100000</f>
        <v>0</v>
      </c>
      <c r="M52" s="17">
        <f>(K52*$B$6/100)/(0.01/$B$8)/100000</f>
        <v>0</v>
      </c>
    </row>
    <row r="53" spans="1:13" x14ac:dyDescent="0.25">
      <c r="A53" s="14" t="s">
        <v>12</v>
      </c>
      <c r="B53" s="3">
        <f>E52</f>
        <v>1969.9465351615222</v>
      </c>
      <c r="C53" s="16">
        <f>E53-B53</f>
        <v>196.99465351615208</v>
      </c>
      <c r="D53" s="4">
        <f>$B$6/100*$B$7</f>
        <v>0.1</v>
      </c>
      <c r="E53" s="16">
        <f>B53+B53*D53</f>
        <v>2166.9411886776743</v>
      </c>
      <c r="G53" s="14" t="s">
        <v>12</v>
      </c>
      <c r="H53" s="3">
        <f>K52</f>
        <v>0</v>
      </c>
      <c r="I53" s="16">
        <f>K53-H53</f>
        <v>0</v>
      </c>
      <c r="J53" s="4" t="e">
        <f>I53/H53</f>
        <v>#DIV/0!</v>
      </c>
      <c r="K53" s="16"/>
      <c r="L53" s="5">
        <f>(K53*$B$6/100)/(0.0001)/100000</f>
        <v>0</v>
      </c>
      <c r="M53" s="17">
        <f>(K53*$B$6/100)/(0.01/$B$8)/100000</f>
        <v>0</v>
      </c>
    </row>
    <row r="55" spans="1:13" x14ac:dyDescent="0.25">
      <c r="A55" s="13" t="s">
        <v>24</v>
      </c>
      <c r="B55" s="13" t="s">
        <v>0</v>
      </c>
      <c r="C55" s="13" t="s">
        <v>18</v>
      </c>
      <c r="D55" s="13" t="s">
        <v>13</v>
      </c>
      <c r="E55" s="13" t="s">
        <v>14</v>
      </c>
      <c r="G55" s="13" t="s">
        <v>24</v>
      </c>
      <c r="H55" s="13" t="s">
        <v>0</v>
      </c>
      <c r="I55" s="13" t="s">
        <v>18</v>
      </c>
      <c r="J55" s="13" t="s">
        <v>13</v>
      </c>
      <c r="K55" s="13" t="s">
        <v>14</v>
      </c>
      <c r="L55" s="13" t="s">
        <v>34</v>
      </c>
      <c r="M55" s="13" t="s">
        <v>33</v>
      </c>
    </row>
    <row r="56" spans="1:13" x14ac:dyDescent="0.25">
      <c r="A56" s="14" t="s">
        <v>8</v>
      </c>
      <c r="B56" s="3">
        <f>E53</f>
        <v>2166.9411886776743</v>
      </c>
      <c r="C56" s="16">
        <f>E56-B56</f>
        <v>216.69411886776743</v>
      </c>
      <c r="D56" s="4">
        <f>$B$6/100*$B$7</f>
        <v>0.1</v>
      </c>
      <c r="E56" s="16">
        <f>B56+B56*D56</f>
        <v>2383.6353075454417</v>
      </c>
      <c r="G56" s="14" t="s">
        <v>8</v>
      </c>
      <c r="H56" s="3">
        <f>K53</f>
        <v>0</v>
      </c>
      <c r="I56" s="16">
        <f>K56-H56</f>
        <v>0</v>
      </c>
      <c r="J56" s="4" t="e">
        <f>I56/H56</f>
        <v>#DIV/0!</v>
      </c>
      <c r="K56" s="16"/>
      <c r="L56" s="5">
        <f>(K56*$B$6/100)/(0.0001)/100000</f>
        <v>0</v>
      </c>
      <c r="M56" s="17">
        <f>(K56*$B$6/100)/(0.01/$B$8)/100000</f>
        <v>0</v>
      </c>
    </row>
    <row r="57" spans="1:13" x14ac:dyDescent="0.25">
      <c r="A57" s="14" t="s">
        <v>9</v>
      </c>
      <c r="B57" s="3">
        <f>E56</f>
        <v>2383.6353075454417</v>
      </c>
      <c r="C57" s="16">
        <f>E57-B57</f>
        <v>238.36353075454417</v>
      </c>
      <c r="D57" s="4">
        <f>$B$6/100*$B$7</f>
        <v>0.1</v>
      </c>
      <c r="E57" s="16">
        <f>B57+B57*D57</f>
        <v>2621.9988382999859</v>
      </c>
      <c r="G57" s="14" t="s">
        <v>9</v>
      </c>
      <c r="H57" s="3">
        <f>K56</f>
        <v>0</v>
      </c>
      <c r="I57" s="16">
        <f>K57-H57</f>
        <v>0</v>
      </c>
      <c r="J57" s="4" t="e">
        <f>I57/H57</f>
        <v>#DIV/0!</v>
      </c>
      <c r="K57" s="16"/>
      <c r="L57" s="5">
        <f>(K57*$B$6/100)/(0.0001)/100000</f>
        <v>0</v>
      </c>
      <c r="M57" s="17">
        <f>(K57*$B$6/100)/(0.01/$B$8)/100000</f>
        <v>0</v>
      </c>
    </row>
    <row r="58" spans="1:13" x14ac:dyDescent="0.25">
      <c r="A58" s="14" t="s">
        <v>10</v>
      </c>
      <c r="B58" s="3">
        <f>E57</f>
        <v>2621.9988382999859</v>
      </c>
      <c r="C58" s="16">
        <f>E58-B58</f>
        <v>262.19988382999873</v>
      </c>
      <c r="D58" s="4">
        <f>$B$6/100*$B$7</f>
        <v>0.1</v>
      </c>
      <c r="E58" s="16">
        <f>B58+B58*D58</f>
        <v>2884.1987221299846</v>
      </c>
      <c r="G58" s="14" t="s">
        <v>10</v>
      </c>
      <c r="H58" s="3">
        <f>K57</f>
        <v>0</v>
      </c>
      <c r="I58" s="16">
        <f>K58-H58</f>
        <v>0</v>
      </c>
      <c r="J58" s="4" t="e">
        <f>I58/H58</f>
        <v>#DIV/0!</v>
      </c>
      <c r="K58" s="16"/>
      <c r="L58" s="5">
        <f>(K58*$B$6/100)/(0.0001)/100000</f>
        <v>0</v>
      </c>
      <c r="M58" s="17">
        <f>(K58*$B$6/100)/(0.01/$B$8)/100000</f>
        <v>0</v>
      </c>
    </row>
    <row r="59" spans="1:13" x14ac:dyDescent="0.25">
      <c r="A59" s="14" t="s">
        <v>11</v>
      </c>
      <c r="B59" s="3">
        <f>E58</f>
        <v>2884.1987221299846</v>
      </c>
      <c r="C59" s="16">
        <f>E59-B59</f>
        <v>288.4198722129986</v>
      </c>
      <c r="D59" s="4">
        <f>$B$6/100*$B$7</f>
        <v>0.1</v>
      </c>
      <c r="E59" s="16">
        <f>B59+B59*D59</f>
        <v>3172.6185943429832</v>
      </c>
      <c r="G59" s="14" t="s">
        <v>11</v>
      </c>
      <c r="H59" s="3">
        <f>K58</f>
        <v>0</v>
      </c>
      <c r="I59" s="16">
        <f>K59-H59</f>
        <v>0</v>
      </c>
      <c r="J59" s="4" t="e">
        <f>I59/H59</f>
        <v>#DIV/0!</v>
      </c>
      <c r="K59" s="16"/>
      <c r="L59" s="5">
        <f>(K59*$B$6/100)/(0.0001)/100000</f>
        <v>0</v>
      </c>
      <c r="M59" s="17">
        <f>(K59*$B$6/100)/(0.01/$B$8)/100000</f>
        <v>0</v>
      </c>
    </row>
    <row r="60" spans="1:13" x14ac:dyDescent="0.25">
      <c r="A60" s="14" t="s">
        <v>12</v>
      </c>
      <c r="B60" s="3">
        <f>E59</f>
        <v>3172.6185943429832</v>
      </c>
      <c r="C60" s="16">
        <f>E60-B60</f>
        <v>317.26185943429846</v>
      </c>
      <c r="D60" s="4">
        <f>$B$6/100*$B$7</f>
        <v>0.1</v>
      </c>
      <c r="E60" s="16">
        <f>B60+B60*D60</f>
        <v>3489.8804537772817</v>
      </c>
      <c r="G60" s="14" t="s">
        <v>12</v>
      </c>
      <c r="H60" s="3">
        <f>K59</f>
        <v>0</v>
      </c>
      <c r="I60" s="16">
        <f>K60-H60</f>
        <v>0</v>
      </c>
      <c r="J60" s="4" t="e">
        <f>I60/H60</f>
        <v>#DIV/0!</v>
      </c>
      <c r="K60" s="16"/>
      <c r="L60" s="5">
        <f>(K60*$B$6/100)/(0.0001)/100000</f>
        <v>0</v>
      </c>
      <c r="M60" s="17">
        <f>(K60*$B$6/100)/(0.01/$B$8)/100000</f>
        <v>0</v>
      </c>
    </row>
  </sheetData>
  <mergeCells count="2">
    <mergeCell ref="A1:C2"/>
    <mergeCell ref="A19:B19"/>
  </mergeCells>
  <conditionalFormatting sqref="J21:J60">
    <cfRule type="containsErrors" dxfId="0" priority="1">
      <formula>ISERROR(J21)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The Forex Atlas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Kjældgaard</dc:creator>
  <cp:lastModifiedBy>Sebastian Kjældgaard</cp:lastModifiedBy>
  <dcterms:created xsi:type="dcterms:W3CDTF">2015-11-17T22:58:28Z</dcterms:created>
  <dcterms:modified xsi:type="dcterms:W3CDTF">2016-01-18T14:11:27Z</dcterms:modified>
</cp:coreProperties>
</file>